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0092016" sheetId="1" r:id="rId1"/>
  </sheets>
  <definedNames>
    <definedName name="_xlnm.Print_Area" localSheetId="0">'30092016'!$A$1:$I$94</definedName>
  </definedNames>
  <calcPr fullCalcOnLoad="1"/>
</workbook>
</file>

<file path=xl/sharedStrings.xml><?xml version="1.0" encoding="utf-8"?>
<sst xmlns="http://schemas.openxmlformats.org/spreadsheetml/2006/main" count="281" uniqueCount="112">
  <si>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</si>
  <si>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</si>
  <si>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</si>
  <si>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</si>
  <si>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</si>
  <si>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</si>
  <si>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</si>
  <si>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Кошти міського бюджету - загальний фонд</t>
  </si>
  <si>
    <t>Висвітлення в засобах масової інформації - КЕКВ 2240</t>
  </si>
  <si>
    <t>Придбання програмного забезпечення М.Е.Док - КЕКВ 2240</t>
  </si>
  <si>
    <t>Поштові відправлення - КЕКВ 2240</t>
  </si>
  <si>
    <t>Оплата теплопостачання - КЕКВ 2271</t>
  </si>
  <si>
    <t>Оплата водопостачання та водовідведення - КЕКВ 2272</t>
  </si>
  <si>
    <t>Оплата електроенергії - КЕКВ 2273</t>
  </si>
  <si>
    <t>Всього</t>
  </si>
  <si>
    <t>Поштові послуги (оренда поштової скриньки) - КЕКВ 2240</t>
  </si>
  <si>
    <t>Плата послуг зі страхування орендованого приміщення - КЕКВ 2240</t>
  </si>
  <si>
    <t xml:space="preserve">не потребує </t>
  </si>
  <si>
    <t xml:space="preserve">Додаток до річного плану закупівель </t>
  </si>
  <si>
    <t>Послуги зв’язку , телефонний зв'язок - КЕКВ 2240</t>
  </si>
  <si>
    <t>Послуги користування мережею Інтернет - КЕКВ 2240</t>
  </si>
  <si>
    <t>Інформаційні послуги (настройка мережі М.Е.Док ) - КЕКВ 2240</t>
  </si>
  <si>
    <t>Обслуговування та ремонт оргтехніки заправка картриджів  - КЕКВ 2240</t>
  </si>
  <si>
    <t>Послуги Кабінету замовника  (реєстрація та абонплата за користування веб-сайтом "Державні закупівлі") - КЕКВ 2240</t>
  </si>
  <si>
    <t>Оплата інших комунальних послуг (експлуатаційні витрати на орендовані приміщення) - КЕКВ 2240</t>
  </si>
  <si>
    <t>Медикаменти - КЕКВ 2210</t>
  </si>
  <si>
    <t>Курси спецпідготовки -КЕКВ 2282</t>
  </si>
  <si>
    <t>Міська цільова програма розвитку цивільного захисту міста Южноукраїнськ на 2014-2017 роки - КТКВК 210105</t>
  </si>
  <si>
    <t>Пряма лінія звязку на сірену- КЕКВ 2240</t>
  </si>
  <si>
    <t>Експлуатаційно-технічне обслуговування ситеми оповіщення міста - КЕКВ 2240</t>
  </si>
  <si>
    <t>МП</t>
  </si>
  <si>
    <t>Послуги спецзв`язку - КЕКВ 2240</t>
  </si>
  <si>
    <t>січень - грудень 2016</t>
  </si>
  <si>
    <t>на 2016 рік</t>
  </si>
  <si>
    <t>Послуги з перезарядки вогнегасників  - КЕКВ 2240</t>
  </si>
  <si>
    <t>Послуги з навчання по охороні праці _ КЕКВ 2240</t>
  </si>
  <si>
    <t>січень - червень 2016</t>
  </si>
  <si>
    <t>Малярні та штукатурні послуги (відкоси на встановлене вікно)- КЕКВ 2240</t>
  </si>
  <si>
    <t>січень-грудень  2016</t>
  </si>
  <si>
    <t>квітень 2016</t>
  </si>
  <si>
    <t>січень-лютий 2016</t>
  </si>
  <si>
    <t>квітень - грудень 2016</t>
  </si>
  <si>
    <t>січень-грудень 2016</t>
  </si>
  <si>
    <t>квітень-червень  2016</t>
  </si>
  <si>
    <t>березень  2016</t>
  </si>
  <si>
    <t>Придбання канцтоварів - КЕКВ 2210</t>
  </si>
  <si>
    <t>Придбання папіру - КЕКВ 2210</t>
  </si>
  <si>
    <t>березень 2016</t>
  </si>
  <si>
    <t>Всьго по установі:</t>
  </si>
  <si>
    <t>Всього по  КЕКВ  2270:</t>
  </si>
  <si>
    <t>Всього по  КЕКВ  2240:</t>
  </si>
  <si>
    <t>Всього по  КЕКВ  2210:</t>
  </si>
  <si>
    <t>Всього по програмі:</t>
  </si>
  <si>
    <t>Господарські товари - КЕКВ 2210</t>
  </si>
  <si>
    <t>березень-грудень 2016</t>
  </si>
  <si>
    <t>Послуги зі страхування приміщення рятувального поста - КЕКВ 2240</t>
  </si>
  <si>
    <t>березень-травень 2016</t>
  </si>
  <si>
    <t>Послуги з заправки картриджів - КЕКВ 2240</t>
  </si>
  <si>
    <t>Послуги з дератизації приміщення рятувального поста - КЕКВ 2240</t>
  </si>
  <si>
    <t>травень-серпень  2016</t>
  </si>
  <si>
    <t>Утримання "Рятувального поста" міста Южноукраїнськ  - КТКВК 210110</t>
  </si>
  <si>
    <t>червень 2016</t>
  </si>
  <si>
    <t>Поточний ремонт кабельної лініі на міському пляжі</t>
  </si>
  <si>
    <t>Придбання печаток та штампів- КЕКВ 2210</t>
  </si>
  <si>
    <t xml:space="preserve">Передплата періодичних видань - КЕКВ 2210 </t>
  </si>
  <si>
    <t>листопад-грудень 2016</t>
  </si>
  <si>
    <t>Придбання господарчих товарів - КЕКВ 2210</t>
  </si>
  <si>
    <t xml:space="preserve">липень-серпень 2016 </t>
  </si>
  <si>
    <t>Придбання флеш-дисків - КЕКВ 2210</t>
  </si>
  <si>
    <t>Придбання конвертів та марок, конвертів маркованих - КЕКВ 2210</t>
  </si>
  <si>
    <t>липень 2016</t>
  </si>
  <si>
    <t>Придбання вентиляторів - КЕКВ 2210</t>
  </si>
  <si>
    <t>Придбання радіотелефонів - КЕКВ 2210</t>
  </si>
  <si>
    <t>Плата за послуги по монтажу кондиціонерів - КЕКВ 2240</t>
  </si>
  <si>
    <t>липень  2016</t>
  </si>
  <si>
    <t>травень  2016</t>
  </si>
  <si>
    <t>Придбання компютера в комплекті - КЕКВ 3110</t>
  </si>
  <si>
    <t>Кошти міського бюджету - спеціальний фонд</t>
  </si>
  <si>
    <t xml:space="preserve">липень 2016 </t>
  </si>
  <si>
    <t>Придбання кондиціонерів - КЕКВ 3110</t>
  </si>
  <si>
    <t>липень-серпень 2016</t>
  </si>
  <si>
    <t>Матеріали для облаштування рятувальної вишки - КЕКВ 2210</t>
  </si>
  <si>
    <t>Форма матросам-рятувальникам - КЕКВ 2210</t>
  </si>
  <si>
    <t>Прапор міста - КЕКВ 2210</t>
  </si>
  <si>
    <t>Вивіска "Рятувальний пост"</t>
  </si>
  <si>
    <t>Послуги зі страхування життя рятувальників - КЕКВ 2240</t>
  </si>
  <si>
    <t>Придбання металевих дверей - КЕКВ 2210</t>
  </si>
  <si>
    <t>Придбання вікна металопластикова - КЕКВ 2210</t>
  </si>
  <si>
    <t>серпень 2016</t>
  </si>
  <si>
    <t>(до кошторису на  2016 рік  станом на 30.09.2016)</t>
  </si>
  <si>
    <t>Всього по  КЕКВ  3110:</t>
  </si>
  <si>
    <t>Придбання системного блоку для комп`ютера - КЕКВ 3110</t>
  </si>
  <si>
    <t>серпень-жовтень 2016</t>
  </si>
  <si>
    <t>без застосування електронної системи</t>
  </si>
  <si>
    <t>Послуги зв’язку , телефонний зв'язок АМТС (3 тел) - КЕКВ 2240</t>
  </si>
  <si>
    <t>Послуги з навчання членів тендерного комітету - КЕКВ 2240</t>
  </si>
  <si>
    <t>вересень-грудень 2016</t>
  </si>
  <si>
    <t>Придбання факс-апарату - КЕКВ 2210</t>
  </si>
  <si>
    <t>Придбання крісел офісних - КЕКВ 2210</t>
  </si>
  <si>
    <t>Придбання шаф для паперів - КЕКВ 2210</t>
  </si>
  <si>
    <t>Придбання шаф для одягу - КЕКВ 2210</t>
  </si>
  <si>
    <t>Придбання комплекту меблів для керівника - КЕКВ 2210</t>
  </si>
  <si>
    <t>Придбання комп`ютерних столів - КЕКВ 2210</t>
  </si>
  <si>
    <t>Придбання тумбочки під проектор - КЕКВ 2210</t>
  </si>
  <si>
    <t>Придбання стелажів для архіву та складу -КЕКВ 2210</t>
  </si>
  <si>
    <t>Придбання телефонного апарату - КЕКВ 2210</t>
  </si>
  <si>
    <t>Придбання електроплитки - КЕКВ 2210</t>
  </si>
  <si>
    <t>Послуги з навчання з охорони праці - КЕКВ 2240</t>
  </si>
  <si>
    <t>Послуги з технічного обслуговування вогнегасників - КЕКВ 2240</t>
  </si>
  <si>
    <t>Затверджений рішенням тендерного комітету від 30.09.2016  № 11</t>
  </si>
  <si>
    <r>
      <t>Відповідальний секретар тендерного комітету </t>
    </r>
    <r>
      <rPr>
        <b/>
        <u val="single"/>
        <sz val="10.5"/>
        <rFont val="Times New Roman"/>
        <family val="1"/>
      </rPr>
      <t>Єфанов В.А.</t>
    </r>
    <r>
      <rPr>
        <u val="single"/>
        <sz val="10.5"/>
        <rFont val="Times New Roman"/>
        <family val="1"/>
      </rPr>
      <t>___________</t>
    </r>
  </si>
  <si>
    <r>
      <t xml:space="preserve">Голова тендерного комітету        </t>
    </r>
    <r>
      <rPr>
        <b/>
        <u val="single"/>
        <sz val="10.5"/>
        <rFont val="Times New Roman"/>
        <family val="1"/>
      </rPr>
      <t>Слободянюк Д.В.</t>
    </r>
    <r>
      <rPr>
        <u val="single"/>
        <sz val="10.5"/>
        <rFont val="Times New Roman"/>
        <family val="1"/>
      </rPr>
      <t>___________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</si>
</sst>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8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2" fontId="9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4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0" borderId="12" xfId="0" applyBorder="1" applyAlignment="1">
      <alignment horizontal="justify"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172" fontId="3" fillId="0" borderId="1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/>
    </xf>
    <xf numFmtId="0" fontId="10" fillId="0" borderId="11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justify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5"/>
  <sheetViews>
    <sheetView tabSelected="1" zoomScalePageLayoutView="0" workbookViewId="0" topLeftCell="B1">
      <selection activeCell="J4" sqref="J4"/>
    </sheetView>
  </sheetViews>
  <sheetFormatPr defaultColWidth="9.140625" defaultRowHeight="12.75"/>
  <cols>
    <col min="1" max="1" width="0" style="3" hidden="1" customWidth="1"/>
    <col min="2" max="2" width="5.7109375" style="3" customWidth="1"/>
    <col min="3" max="3" width="23.7109375" style="3" customWidth="1"/>
    <col min="4" max="4" width="36.28125" style="3" customWidth="1"/>
    <col min="5" max="5" width="26.140625" style="5" customWidth="1"/>
    <col min="6" max="6" width="9.28125" style="3" customWidth="1"/>
    <col min="7" max="7" width="14.7109375" style="3" customWidth="1"/>
    <col min="8" max="8" width="11.8515625" style="2" customWidth="1"/>
    <col min="9" max="9" width="20.28125" style="3" customWidth="1"/>
    <col min="10" max="10" width="12.140625" style="3" customWidth="1"/>
    <col min="11" max="11" width="10.421875" style="3" customWidth="1"/>
    <col min="12" max="12" width="10.28125" style="3" customWidth="1"/>
    <col min="13" max="16384" width="9.140625" style="3" customWidth="1"/>
  </cols>
  <sheetData>
    <row r="1" spans="2:9" ht="13.5" customHeight="1">
      <c r="B1" s="86" t="s">
        <v>18</v>
      </c>
      <c r="C1" s="86"/>
      <c r="D1" s="86"/>
      <c r="E1" s="86"/>
      <c r="F1" s="86"/>
      <c r="G1" s="86"/>
      <c r="H1" s="86"/>
      <c r="I1" s="86"/>
    </row>
    <row r="2" spans="2:9" ht="13.5" customHeight="1">
      <c r="B2" s="86" t="s">
        <v>33</v>
      </c>
      <c r="C2" s="86"/>
      <c r="D2" s="86"/>
      <c r="E2" s="86"/>
      <c r="F2" s="86"/>
      <c r="G2" s="86"/>
      <c r="H2" s="86"/>
      <c r="I2" s="86"/>
    </row>
    <row r="3" spans="2:9" ht="12.75">
      <c r="B3" s="87" t="s">
        <v>89</v>
      </c>
      <c r="C3" s="87"/>
      <c r="D3" s="87"/>
      <c r="E3" s="87"/>
      <c r="F3" s="87"/>
      <c r="G3" s="87"/>
      <c r="H3" s="87"/>
      <c r="I3" s="87"/>
    </row>
    <row r="4" spans="2:9" ht="51">
      <c r="B4" s="10" t="s">
        <v>0</v>
      </c>
      <c r="C4" s="88" t="s">
        <v>1</v>
      </c>
      <c r="D4" s="88"/>
      <c r="E4" s="19" t="s">
        <v>2</v>
      </c>
      <c r="F4" s="89" t="s">
        <v>3</v>
      </c>
      <c r="G4" s="89"/>
      <c r="H4" s="11" t="s">
        <v>4</v>
      </c>
      <c r="I4" s="4" t="s">
        <v>5</v>
      </c>
    </row>
    <row r="5" spans="2:9" ht="12.75">
      <c r="B5" s="4">
        <v>1</v>
      </c>
      <c r="C5" s="82">
        <v>2</v>
      </c>
      <c r="D5" s="82"/>
      <c r="E5" s="4">
        <v>3</v>
      </c>
      <c r="F5" s="82">
        <v>4</v>
      </c>
      <c r="G5" s="82"/>
      <c r="H5" s="1">
        <v>5</v>
      </c>
      <c r="I5" s="4">
        <v>6</v>
      </c>
    </row>
    <row r="6" spans="2:9" ht="12.75">
      <c r="B6" s="60" t="s">
        <v>6</v>
      </c>
      <c r="C6" s="60"/>
      <c r="D6" s="60"/>
      <c r="E6" s="60"/>
      <c r="F6" s="60"/>
      <c r="G6" s="60"/>
      <c r="H6" s="60"/>
      <c r="I6" s="60"/>
    </row>
    <row r="7" spans="2:10" ht="15.75">
      <c r="B7" s="21"/>
      <c r="C7" s="83" t="s">
        <v>48</v>
      </c>
      <c r="D7" s="84"/>
      <c r="E7" s="21"/>
      <c r="F7" s="58"/>
      <c r="G7" s="50"/>
      <c r="H7" s="18">
        <f>H8+H28+H32+H50</f>
        <v>218700</v>
      </c>
      <c r="I7" s="21"/>
      <c r="J7" s="2"/>
    </row>
    <row r="8" spans="2:10" ht="14.25">
      <c r="B8" s="21"/>
      <c r="C8" s="62" t="s">
        <v>51</v>
      </c>
      <c r="D8" s="63"/>
      <c r="E8" s="21"/>
      <c r="F8" s="58"/>
      <c r="G8" s="50"/>
      <c r="H8" s="18">
        <f>H9+H10+H11+H12+H13+H14+H15+H16+H17+H18+H19+H20+H21+H22+H23+H24+H25+H26+H27</f>
        <v>68500</v>
      </c>
      <c r="I8" s="21"/>
      <c r="J8" s="2"/>
    </row>
    <row r="9" spans="2:10" ht="25.5">
      <c r="B9" s="12"/>
      <c r="C9" s="66" t="s">
        <v>63</v>
      </c>
      <c r="D9" s="79"/>
      <c r="E9" s="13" t="s">
        <v>7</v>
      </c>
      <c r="F9" s="55" t="s">
        <v>59</v>
      </c>
      <c r="G9" s="85"/>
      <c r="H9" s="22">
        <v>1000</v>
      </c>
      <c r="I9" s="19" t="s">
        <v>93</v>
      </c>
      <c r="J9" s="2"/>
    </row>
    <row r="10" spans="2:10" ht="26.25" customHeight="1">
      <c r="B10" s="12"/>
      <c r="C10" s="66" t="s">
        <v>64</v>
      </c>
      <c r="D10" s="67"/>
      <c r="E10" s="13" t="s">
        <v>7</v>
      </c>
      <c r="F10" s="55" t="s">
        <v>65</v>
      </c>
      <c r="G10" s="64"/>
      <c r="H10" s="22">
        <v>4000</v>
      </c>
      <c r="I10" s="19" t="s">
        <v>93</v>
      </c>
      <c r="J10" s="2"/>
    </row>
    <row r="11" spans="2:10" ht="26.25" customHeight="1">
      <c r="B11" s="12"/>
      <c r="C11" s="66" t="s">
        <v>66</v>
      </c>
      <c r="D11" s="67"/>
      <c r="E11" s="13" t="s">
        <v>7</v>
      </c>
      <c r="F11" s="55" t="s">
        <v>67</v>
      </c>
      <c r="G11" s="64"/>
      <c r="H11" s="22">
        <v>1435</v>
      </c>
      <c r="I11" s="19" t="s">
        <v>93</v>
      </c>
      <c r="J11" s="2"/>
    </row>
    <row r="12" spans="2:10" ht="26.25" customHeight="1">
      <c r="B12" s="12"/>
      <c r="C12" s="66" t="s">
        <v>69</v>
      </c>
      <c r="D12" s="67"/>
      <c r="E12" s="13" t="s">
        <v>7</v>
      </c>
      <c r="F12" s="55" t="s">
        <v>67</v>
      </c>
      <c r="G12" s="64"/>
      <c r="H12" s="22">
        <v>1150</v>
      </c>
      <c r="I12" s="19" t="s">
        <v>93</v>
      </c>
      <c r="J12" s="2"/>
    </row>
    <row r="13" spans="2:10" ht="26.25" customHeight="1">
      <c r="B13" s="12"/>
      <c r="C13" s="66" t="s">
        <v>68</v>
      </c>
      <c r="D13" s="67"/>
      <c r="E13" s="13" t="s">
        <v>7</v>
      </c>
      <c r="F13" s="55" t="s">
        <v>70</v>
      </c>
      <c r="G13" s="64"/>
      <c r="H13" s="22">
        <v>515</v>
      </c>
      <c r="I13" s="19" t="s">
        <v>93</v>
      </c>
      <c r="J13" s="2"/>
    </row>
    <row r="14" spans="2:10" ht="26.25" customHeight="1">
      <c r="B14" s="12"/>
      <c r="C14" s="66" t="s">
        <v>71</v>
      </c>
      <c r="D14" s="67"/>
      <c r="E14" s="13" t="s">
        <v>7</v>
      </c>
      <c r="F14" s="55" t="s">
        <v>67</v>
      </c>
      <c r="G14" s="64"/>
      <c r="H14" s="22">
        <v>1000</v>
      </c>
      <c r="I14" s="19" t="s">
        <v>93</v>
      </c>
      <c r="J14" s="2"/>
    </row>
    <row r="15" spans="2:10" ht="26.25" customHeight="1">
      <c r="B15" s="12"/>
      <c r="C15" s="66" t="s">
        <v>72</v>
      </c>
      <c r="D15" s="67"/>
      <c r="E15" s="13" t="s">
        <v>7</v>
      </c>
      <c r="F15" s="55" t="s">
        <v>67</v>
      </c>
      <c r="G15" s="64"/>
      <c r="H15" s="22">
        <v>1600</v>
      </c>
      <c r="I15" s="19" t="s">
        <v>93</v>
      </c>
      <c r="J15" s="2"/>
    </row>
    <row r="16" spans="2:9" ht="25.5">
      <c r="B16" s="12"/>
      <c r="C16" s="66" t="s">
        <v>45</v>
      </c>
      <c r="D16" s="90"/>
      <c r="E16" s="13" t="s">
        <v>7</v>
      </c>
      <c r="F16" s="65" t="s">
        <v>47</v>
      </c>
      <c r="G16" s="81"/>
      <c r="H16" s="22">
        <f>320+4000</f>
        <v>4320</v>
      </c>
      <c r="I16" s="19" t="s">
        <v>93</v>
      </c>
    </row>
    <row r="17" spans="2:10" ht="25.5">
      <c r="B17" s="12"/>
      <c r="C17" s="66" t="s">
        <v>46</v>
      </c>
      <c r="D17" s="67"/>
      <c r="E17" s="13" t="s">
        <v>7</v>
      </c>
      <c r="F17" s="65" t="s">
        <v>47</v>
      </c>
      <c r="G17" s="80"/>
      <c r="H17" s="22">
        <v>4180</v>
      </c>
      <c r="I17" s="19" t="s">
        <v>93</v>
      </c>
      <c r="J17" s="2"/>
    </row>
    <row r="18" spans="2:10" ht="25.5">
      <c r="B18" s="12"/>
      <c r="C18" s="66" t="s">
        <v>86</v>
      </c>
      <c r="D18" s="67"/>
      <c r="E18" s="13" t="s">
        <v>7</v>
      </c>
      <c r="F18" s="65" t="s">
        <v>88</v>
      </c>
      <c r="G18" s="50"/>
      <c r="H18" s="22">
        <v>5500</v>
      </c>
      <c r="I18" s="19" t="s">
        <v>93</v>
      </c>
      <c r="J18" s="2"/>
    </row>
    <row r="19" spans="2:10" ht="25.5">
      <c r="B19" s="12"/>
      <c r="C19" s="66" t="s">
        <v>87</v>
      </c>
      <c r="D19" s="67"/>
      <c r="E19" s="13" t="s">
        <v>7</v>
      </c>
      <c r="F19" s="65" t="s">
        <v>88</v>
      </c>
      <c r="G19" s="50"/>
      <c r="H19" s="22">
        <v>1000</v>
      </c>
      <c r="I19" s="19" t="s">
        <v>93</v>
      </c>
      <c r="J19" s="2"/>
    </row>
    <row r="20" spans="2:10" ht="25.5">
      <c r="B20" s="12"/>
      <c r="C20" s="66" t="s">
        <v>97</v>
      </c>
      <c r="D20" s="97"/>
      <c r="E20" s="13" t="s">
        <v>7</v>
      </c>
      <c r="F20" s="65" t="s">
        <v>96</v>
      </c>
      <c r="G20" s="50"/>
      <c r="H20" s="22">
        <v>3500</v>
      </c>
      <c r="I20" s="19" t="s">
        <v>93</v>
      </c>
      <c r="J20" s="2"/>
    </row>
    <row r="21" spans="2:10" ht="25.5">
      <c r="B21" s="12"/>
      <c r="C21" s="66" t="s">
        <v>98</v>
      </c>
      <c r="D21" s="97"/>
      <c r="E21" s="13" t="s">
        <v>7</v>
      </c>
      <c r="F21" s="65" t="s">
        <v>96</v>
      </c>
      <c r="G21" s="50"/>
      <c r="H21" s="22">
        <v>5600</v>
      </c>
      <c r="I21" s="19" t="s">
        <v>93</v>
      </c>
      <c r="J21" s="2"/>
    </row>
    <row r="22" spans="2:10" ht="25.5">
      <c r="B22" s="12"/>
      <c r="C22" s="66" t="s">
        <v>100</v>
      </c>
      <c r="D22" s="97"/>
      <c r="E22" s="13" t="s">
        <v>7</v>
      </c>
      <c r="F22" s="65" t="s">
        <v>96</v>
      </c>
      <c r="G22" s="50"/>
      <c r="H22" s="22">
        <v>6000</v>
      </c>
      <c r="I22" s="19" t="s">
        <v>93</v>
      </c>
      <c r="J22" s="2"/>
    </row>
    <row r="23" spans="2:10" ht="25.5">
      <c r="B23" s="12"/>
      <c r="C23" s="66" t="s">
        <v>99</v>
      </c>
      <c r="D23" s="97"/>
      <c r="E23" s="13" t="s">
        <v>7</v>
      </c>
      <c r="F23" s="65" t="s">
        <v>96</v>
      </c>
      <c r="G23" s="50"/>
      <c r="H23" s="22">
        <v>5500</v>
      </c>
      <c r="I23" s="19" t="s">
        <v>93</v>
      </c>
      <c r="J23" s="2"/>
    </row>
    <row r="24" spans="2:10" ht="25.5">
      <c r="B24" s="12"/>
      <c r="C24" s="66" t="s">
        <v>101</v>
      </c>
      <c r="D24" s="97"/>
      <c r="E24" s="13" t="s">
        <v>7</v>
      </c>
      <c r="F24" s="65" t="s">
        <v>96</v>
      </c>
      <c r="G24" s="50"/>
      <c r="H24" s="22">
        <v>6500</v>
      </c>
      <c r="I24" s="19" t="s">
        <v>93</v>
      </c>
      <c r="J24" s="2"/>
    </row>
    <row r="25" spans="2:10" ht="25.5">
      <c r="B25" s="12"/>
      <c r="C25" s="66" t="s">
        <v>102</v>
      </c>
      <c r="D25" s="97"/>
      <c r="E25" s="13" t="s">
        <v>7</v>
      </c>
      <c r="F25" s="65" t="s">
        <v>96</v>
      </c>
      <c r="G25" s="50"/>
      <c r="H25" s="22">
        <v>5600</v>
      </c>
      <c r="I25" s="19" t="s">
        <v>93</v>
      </c>
      <c r="J25" s="2"/>
    </row>
    <row r="26" spans="2:10" ht="25.5">
      <c r="B26" s="12"/>
      <c r="C26" s="66" t="s">
        <v>103</v>
      </c>
      <c r="D26" s="97"/>
      <c r="E26" s="13" t="s">
        <v>7</v>
      </c>
      <c r="F26" s="65" t="s">
        <v>96</v>
      </c>
      <c r="G26" s="50"/>
      <c r="H26" s="22">
        <v>700</v>
      </c>
      <c r="I26" s="19" t="s">
        <v>93</v>
      </c>
      <c r="J26" s="2"/>
    </row>
    <row r="27" spans="2:10" ht="25.5">
      <c r="B27" s="12"/>
      <c r="C27" s="66" t="s">
        <v>104</v>
      </c>
      <c r="D27" s="97"/>
      <c r="E27" s="13" t="s">
        <v>7</v>
      </c>
      <c r="F27" s="65" t="s">
        <v>96</v>
      </c>
      <c r="G27" s="50"/>
      <c r="H27" s="22">
        <v>9400</v>
      </c>
      <c r="I27" s="19" t="s">
        <v>93</v>
      </c>
      <c r="J27" s="2"/>
    </row>
    <row r="28" spans="2:10" ht="14.25">
      <c r="B28" s="12"/>
      <c r="C28" s="62" t="s">
        <v>90</v>
      </c>
      <c r="D28" s="63"/>
      <c r="E28" s="13"/>
      <c r="F28" s="65"/>
      <c r="G28" s="50"/>
      <c r="H28" s="18">
        <f>H29+H30+H31</f>
        <v>33000</v>
      </c>
      <c r="I28" s="19"/>
      <c r="J28" s="2"/>
    </row>
    <row r="29" spans="2:9" ht="25.5">
      <c r="B29" s="12"/>
      <c r="C29" s="66" t="s">
        <v>76</v>
      </c>
      <c r="D29" s="67"/>
      <c r="E29" s="13" t="s">
        <v>77</v>
      </c>
      <c r="F29" s="65" t="s">
        <v>78</v>
      </c>
      <c r="G29" s="50"/>
      <c r="H29" s="22">
        <v>10000</v>
      </c>
      <c r="I29" s="19" t="s">
        <v>93</v>
      </c>
    </row>
    <row r="30" spans="2:9" ht="25.5">
      <c r="B30" s="12"/>
      <c r="C30" s="66" t="s">
        <v>79</v>
      </c>
      <c r="D30" s="67"/>
      <c r="E30" s="13" t="s">
        <v>77</v>
      </c>
      <c r="F30" s="65" t="s">
        <v>78</v>
      </c>
      <c r="G30" s="50"/>
      <c r="H30" s="22">
        <v>16500</v>
      </c>
      <c r="I30" s="19" t="s">
        <v>93</v>
      </c>
    </row>
    <row r="31" spans="2:9" ht="25.5">
      <c r="B31" s="12"/>
      <c r="C31" s="66" t="s">
        <v>91</v>
      </c>
      <c r="D31" s="67"/>
      <c r="E31" s="13" t="s">
        <v>77</v>
      </c>
      <c r="F31" s="49" t="s">
        <v>92</v>
      </c>
      <c r="G31" s="50"/>
      <c r="H31" s="22">
        <v>6500</v>
      </c>
      <c r="I31" s="19" t="s">
        <v>93</v>
      </c>
    </row>
    <row r="32" spans="2:10" ht="14.25">
      <c r="B32" s="12"/>
      <c r="C32" s="62" t="s">
        <v>50</v>
      </c>
      <c r="D32" s="63"/>
      <c r="E32" s="21"/>
      <c r="F32" s="58"/>
      <c r="G32" s="59"/>
      <c r="H32" s="18">
        <f>H33+H34+H35+H36+H37+H38+H39+H40+H41+H42+H43+H44+H45+H46+H47+H48+H49</f>
        <v>91700</v>
      </c>
      <c r="I32" s="21"/>
      <c r="J32" s="2"/>
    </row>
    <row r="33" spans="2:9" ht="25.5">
      <c r="B33" s="12"/>
      <c r="C33" s="43" t="s">
        <v>73</v>
      </c>
      <c r="D33" s="44"/>
      <c r="E33" s="13" t="s">
        <v>7</v>
      </c>
      <c r="F33" s="55" t="s">
        <v>74</v>
      </c>
      <c r="G33" s="85"/>
      <c r="H33" s="23">
        <v>4500</v>
      </c>
      <c r="I33" s="19" t="s">
        <v>93</v>
      </c>
    </row>
    <row r="34" spans="2:9" ht="25.5">
      <c r="B34" s="12"/>
      <c r="C34" s="51" t="s">
        <v>16</v>
      </c>
      <c r="D34" s="51"/>
      <c r="E34" s="13" t="s">
        <v>7</v>
      </c>
      <c r="F34" s="55" t="s">
        <v>75</v>
      </c>
      <c r="G34" s="85"/>
      <c r="H34" s="23">
        <f>650+400</f>
        <v>1050</v>
      </c>
      <c r="I34" s="19" t="s">
        <v>93</v>
      </c>
    </row>
    <row r="35" spans="2:9" ht="25.5">
      <c r="B35" s="12"/>
      <c r="C35" s="51" t="s">
        <v>8</v>
      </c>
      <c r="D35" s="51"/>
      <c r="E35" s="13" t="s">
        <v>7</v>
      </c>
      <c r="F35" s="40" t="s">
        <v>32</v>
      </c>
      <c r="G35" s="40"/>
      <c r="H35" s="23">
        <v>1000</v>
      </c>
      <c r="I35" s="19" t="s">
        <v>93</v>
      </c>
    </row>
    <row r="36" spans="2:9" ht="25.5">
      <c r="B36" s="12"/>
      <c r="C36" s="43" t="s">
        <v>34</v>
      </c>
      <c r="D36" s="61"/>
      <c r="E36" s="13" t="s">
        <v>7</v>
      </c>
      <c r="F36" s="55" t="s">
        <v>39</v>
      </c>
      <c r="G36" s="57"/>
      <c r="H36" s="23">
        <v>1250</v>
      </c>
      <c r="I36" s="19" t="s">
        <v>93</v>
      </c>
    </row>
    <row r="37" spans="2:10" ht="25.5">
      <c r="B37" s="12"/>
      <c r="C37" s="51" t="s">
        <v>9</v>
      </c>
      <c r="D37" s="51"/>
      <c r="E37" s="13" t="s">
        <v>7</v>
      </c>
      <c r="F37" s="68" t="s">
        <v>38</v>
      </c>
      <c r="G37" s="68"/>
      <c r="H37" s="23">
        <v>1500</v>
      </c>
      <c r="I37" s="19" t="s">
        <v>93</v>
      </c>
      <c r="J37" s="2"/>
    </row>
    <row r="38" spans="2:9" ht="25.5">
      <c r="B38" s="12"/>
      <c r="C38" s="43" t="s">
        <v>21</v>
      </c>
      <c r="D38" s="61"/>
      <c r="E38" s="13" t="s">
        <v>7</v>
      </c>
      <c r="F38" s="55" t="s">
        <v>38</v>
      </c>
      <c r="G38" s="57"/>
      <c r="H38" s="23">
        <f>300+3000+2000-160</f>
        <v>5140</v>
      </c>
      <c r="I38" s="19" t="s">
        <v>93</v>
      </c>
    </row>
    <row r="39" spans="2:9" ht="25.5">
      <c r="B39" s="12"/>
      <c r="C39" s="51" t="s">
        <v>22</v>
      </c>
      <c r="D39" s="51"/>
      <c r="E39" s="13" t="s">
        <v>7</v>
      </c>
      <c r="F39" s="40" t="s">
        <v>32</v>
      </c>
      <c r="G39" s="40"/>
      <c r="H39" s="23">
        <f>5300+5000</f>
        <v>10300</v>
      </c>
      <c r="I39" s="19" t="s">
        <v>93</v>
      </c>
    </row>
    <row r="40" spans="2:9" ht="25.5">
      <c r="B40" s="12"/>
      <c r="C40" s="51" t="s">
        <v>23</v>
      </c>
      <c r="D40" s="51"/>
      <c r="E40" s="13" t="s">
        <v>7</v>
      </c>
      <c r="F40" s="40" t="s">
        <v>32</v>
      </c>
      <c r="G40" s="40"/>
      <c r="H40" s="23">
        <f>1200+160</f>
        <v>1360</v>
      </c>
      <c r="I40" s="19" t="s">
        <v>93</v>
      </c>
    </row>
    <row r="41" spans="2:9" ht="25.5">
      <c r="B41" s="12"/>
      <c r="C41" s="51" t="s">
        <v>94</v>
      </c>
      <c r="D41" s="51"/>
      <c r="E41" s="13" t="s">
        <v>7</v>
      </c>
      <c r="F41" s="40" t="s">
        <v>32</v>
      </c>
      <c r="G41" s="40"/>
      <c r="H41" s="23">
        <f>4800+2000</f>
        <v>6800</v>
      </c>
      <c r="I41" s="19" t="s">
        <v>93</v>
      </c>
    </row>
    <row r="42" spans="2:9" ht="25.5">
      <c r="B42" s="12"/>
      <c r="C42" s="43" t="s">
        <v>31</v>
      </c>
      <c r="D42" s="61"/>
      <c r="E42" s="13" t="s">
        <v>7</v>
      </c>
      <c r="F42" s="40" t="s">
        <v>32</v>
      </c>
      <c r="G42" s="40"/>
      <c r="H42" s="23">
        <v>500</v>
      </c>
      <c r="I42" s="19" t="s">
        <v>93</v>
      </c>
    </row>
    <row r="43" spans="2:9" ht="25.5">
      <c r="B43" s="12"/>
      <c r="C43" s="51" t="s">
        <v>20</v>
      </c>
      <c r="D43" s="51"/>
      <c r="E43" s="13" t="s">
        <v>7</v>
      </c>
      <c r="F43" s="40" t="s">
        <v>32</v>
      </c>
      <c r="G43" s="40"/>
      <c r="H43" s="23">
        <v>3600</v>
      </c>
      <c r="I43" s="19" t="s">
        <v>93</v>
      </c>
    </row>
    <row r="44" spans="2:9" ht="25.5">
      <c r="B44" s="12"/>
      <c r="C44" s="51" t="s">
        <v>10</v>
      </c>
      <c r="D44" s="51"/>
      <c r="E44" s="13" t="s">
        <v>7</v>
      </c>
      <c r="F44" s="40" t="s">
        <v>32</v>
      </c>
      <c r="G44" s="40"/>
      <c r="H44" s="23">
        <f>300+500</f>
        <v>800</v>
      </c>
      <c r="I44" s="19" t="s">
        <v>93</v>
      </c>
    </row>
    <row r="45" spans="2:10" ht="25.5">
      <c r="B45" s="12"/>
      <c r="C45" s="51" t="s">
        <v>15</v>
      </c>
      <c r="D45" s="51"/>
      <c r="E45" s="13" t="s">
        <v>7</v>
      </c>
      <c r="F45" s="68" t="s">
        <v>40</v>
      </c>
      <c r="G45" s="68"/>
      <c r="H45" s="23">
        <v>800</v>
      </c>
      <c r="I45" s="19" t="s">
        <v>93</v>
      </c>
      <c r="J45" s="2"/>
    </row>
    <row r="46" spans="2:10" ht="25.5">
      <c r="B46" s="12"/>
      <c r="C46" s="51" t="s">
        <v>24</v>
      </c>
      <c r="D46" s="51"/>
      <c r="E46" s="13" t="s">
        <v>7</v>
      </c>
      <c r="F46" s="68" t="s">
        <v>38</v>
      </c>
      <c r="G46" s="68"/>
      <c r="H46" s="23">
        <f>37000+1700+6300</f>
        <v>45000</v>
      </c>
      <c r="I46" s="19" t="s">
        <v>93</v>
      </c>
      <c r="J46" s="2"/>
    </row>
    <row r="47" spans="2:10" ht="25.5">
      <c r="B47" s="12"/>
      <c r="C47" s="43" t="s">
        <v>35</v>
      </c>
      <c r="D47" s="95"/>
      <c r="E47" s="13" t="s">
        <v>7</v>
      </c>
      <c r="F47" s="40" t="s">
        <v>32</v>
      </c>
      <c r="G47" s="40"/>
      <c r="H47" s="23">
        <v>600</v>
      </c>
      <c r="I47" s="19" t="s">
        <v>93</v>
      </c>
      <c r="J47" s="2"/>
    </row>
    <row r="48" spans="2:10" ht="25.5">
      <c r="B48" s="12"/>
      <c r="C48" s="43" t="s">
        <v>95</v>
      </c>
      <c r="D48" s="95"/>
      <c r="E48" s="13" t="s">
        <v>7</v>
      </c>
      <c r="F48" s="40" t="s">
        <v>41</v>
      </c>
      <c r="G48" s="40"/>
      <c r="H48" s="23">
        <v>6000</v>
      </c>
      <c r="I48" s="19" t="s">
        <v>93</v>
      </c>
      <c r="J48" s="2"/>
    </row>
    <row r="49" spans="2:10" ht="25.5">
      <c r="B49" s="12"/>
      <c r="C49" s="43" t="s">
        <v>37</v>
      </c>
      <c r="D49" s="61"/>
      <c r="E49" s="13" t="s">
        <v>7</v>
      </c>
      <c r="F49" s="40" t="s">
        <v>36</v>
      </c>
      <c r="G49" s="40"/>
      <c r="H49" s="23">
        <f>1200+300</f>
        <v>1500</v>
      </c>
      <c r="I49" s="19" t="s">
        <v>93</v>
      </c>
      <c r="J49" s="2"/>
    </row>
    <row r="50" spans="2:10" ht="25.5">
      <c r="B50" s="12"/>
      <c r="C50" s="62" t="s">
        <v>49</v>
      </c>
      <c r="D50" s="63"/>
      <c r="E50" s="13"/>
      <c r="F50" s="72"/>
      <c r="G50" s="73"/>
      <c r="H50" s="36">
        <f>H51+H52+H53</f>
        <v>25500</v>
      </c>
      <c r="I50" s="19" t="s">
        <v>93</v>
      </c>
      <c r="J50" s="2"/>
    </row>
    <row r="51" spans="2:9" ht="25.5">
      <c r="B51" s="12"/>
      <c r="C51" s="51" t="s">
        <v>11</v>
      </c>
      <c r="D51" s="51"/>
      <c r="E51" s="13" t="s">
        <v>7</v>
      </c>
      <c r="F51" s="40" t="s">
        <v>32</v>
      </c>
      <c r="G51" s="40"/>
      <c r="H51" s="23">
        <v>10000</v>
      </c>
      <c r="I51" s="19" t="s">
        <v>93</v>
      </c>
    </row>
    <row r="52" spans="2:9" ht="25.5">
      <c r="B52" s="12"/>
      <c r="C52" s="51" t="s">
        <v>12</v>
      </c>
      <c r="D52" s="51"/>
      <c r="E52" s="13" t="s">
        <v>7</v>
      </c>
      <c r="F52" s="40" t="s">
        <v>32</v>
      </c>
      <c r="G52" s="40"/>
      <c r="H52" s="23">
        <v>500</v>
      </c>
      <c r="I52" s="19" t="s">
        <v>93</v>
      </c>
    </row>
    <row r="53" spans="2:12" ht="25.5">
      <c r="B53" s="12"/>
      <c r="C53" s="51" t="s">
        <v>13</v>
      </c>
      <c r="D53" s="51"/>
      <c r="E53" s="13" t="s">
        <v>7</v>
      </c>
      <c r="F53" s="40" t="s">
        <v>32</v>
      </c>
      <c r="G53" s="40"/>
      <c r="H53" s="23">
        <v>15000</v>
      </c>
      <c r="I53" s="19" t="s">
        <v>93</v>
      </c>
      <c r="J53" s="2"/>
      <c r="L53" s="2"/>
    </row>
    <row r="54" spans="2:10" ht="13.5">
      <c r="B54" s="12"/>
      <c r="C54" s="37"/>
      <c r="D54" s="37"/>
      <c r="E54" s="13"/>
      <c r="F54" s="96"/>
      <c r="G54" s="96"/>
      <c r="H54" s="9"/>
      <c r="I54" s="14"/>
      <c r="J54" s="35"/>
    </row>
    <row r="55" spans="2:9" ht="13.5" customHeight="1">
      <c r="B55" s="12"/>
      <c r="C55" s="92"/>
      <c r="D55" s="93"/>
      <c r="E55" s="8"/>
      <c r="F55" s="72"/>
      <c r="G55" s="73"/>
      <c r="H55" s="23"/>
      <c r="I55" s="20"/>
    </row>
    <row r="56" spans="2:10" ht="28.5" customHeight="1">
      <c r="B56" s="69" t="s">
        <v>60</v>
      </c>
      <c r="C56" s="70"/>
      <c r="D56" s="70"/>
      <c r="E56" s="70"/>
      <c r="F56" s="70"/>
      <c r="G56" s="70"/>
      <c r="H56" s="70"/>
      <c r="I56" s="71"/>
      <c r="J56" s="2"/>
    </row>
    <row r="57" spans="2:10" ht="24" customHeight="1">
      <c r="B57" s="24"/>
      <c r="C57" s="53" t="s">
        <v>52</v>
      </c>
      <c r="D57" s="54"/>
      <c r="E57" s="33"/>
      <c r="F57" s="75"/>
      <c r="G57" s="76"/>
      <c r="H57" s="26">
        <f>H58+H69+H78+H79</f>
        <v>52250</v>
      </c>
      <c r="I57" s="34"/>
      <c r="J57" s="35"/>
    </row>
    <row r="58" spans="2:10" ht="24" customHeight="1">
      <c r="B58" s="24"/>
      <c r="C58" s="62" t="s">
        <v>51</v>
      </c>
      <c r="D58" s="63"/>
      <c r="E58" s="33"/>
      <c r="F58" s="75"/>
      <c r="G58" s="78"/>
      <c r="H58" s="26">
        <f>H59+H61+H62+H63+H64+H65+H66+H67+H68</f>
        <v>27300</v>
      </c>
      <c r="I58" s="34"/>
      <c r="J58" s="35"/>
    </row>
    <row r="59" spans="2:10" ht="31.5" customHeight="1">
      <c r="B59" s="19"/>
      <c r="C59" s="77" t="s">
        <v>25</v>
      </c>
      <c r="D59" s="77"/>
      <c r="E59" s="13" t="s">
        <v>7</v>
      </c>
      <c r="F59" s="94" t="s">
        <v>39</v>
      </c>
      <c r="G59" s="94"/>
      <c r="H59" s="25">
        <f>600+400</f>
        <v>1000</v>
      </c>
      <c r="I59" s="19" t="s">
        <v>93</v>
      </c>
      <c r="J59" s="2"/>
    </row>
    <row r="60" spans="2:10" ht="25.5" hidden="1">
      <c r="B60" s="12"/>
      <c r="C60" s="51"/>
      <c r="D60" s="51"/>
      <c r="E60" s="13" t="s">
        <v>7</v>
      </c>
      <c r="F60" s="91"/>
      <c r="G60" s="91"/>
      <c r="H60" s="9"/>
      <c r="I60" s="19" t="s">
        <v>17</v>
      </c>
      <c r="J60" s="2"/>
    </row>
    <row r="61" spans="2:10" ht="25.5">
      <c r="B61" s="12"/>
      <c r="C61" s="43" t="s">
        <v>81</v>
      </c>
      <c r="D61" s="48"/>
      <c r="E61" s="13" t="s">
        <v>7</v>
      </c>
      <c r="F61" s="49" t="s">
        <v>80</v>
      </c>
      <c r="G61" s="50"/>
      <c r="H61" s="22">
        <v>4000</v>
      </c>
      <c r="I61" s="19" t="s">
        <v>93</v>
      </c>
      <c r="J61" s="2"/>
    </row>
    <row r="62" spans="2:10" ht="25.5">
      <c r="B62" s="12"/>
      <c r="C62" s="43" t="s">
        <v>82</v>
      </c>
      <c r="D62" s="48"/>
      <c r="E62" s="13" t="s">
        <v>7</v>
      </c>
      <c r="F62" s="49" t="s">
        <v>80</v>
      </c>
      <c r="G62" s="50"/>
      <c r="H62" s="22">
        <v>15000</v>
      </c>
      <c r="I62" s="19" t="s">
        <v>93</v>
      </c>
      <c r="J62" s="2"/>
    </row>
    <row r="63" spans="2:10" ht="25.5">
      <c r="B63" s="12"/>
      <c r="C63" s="43" t="s">
        <v>83</v>
      </c>
      <c r="D63" s="48"/>
      <c r="E63" s="13" t="s">
        <v>7</v>
      </c>
      <c r="F63" s="49" t="s">
        <v>80</v>
      </c>
      <c r="G63" s="50"/>
      <c r="H63" s="22">
        <v>1000</v>
      </c>
      <c r="I63" s="19" t="s">
        <v>93</v>
      </c>
      <c r="J63" s="2"/>
    </row>
    <row r="64" spans="2:10" ht="25.5">
      <c r="B64" s="12"/>
      <c r="C64" s="43" t="s">
        <v>84</v>
      </c>
      <c r="D64" s="48"/>
      <c r="E64" s="13" t="s">
        <v>7</v>
      </c>
      <c r="F64" s="49" t="s">
        <v>80</v>
      </c>
      <c r="G64" s="50"/>
      <c r="H64" s="22">
        <v>600</v>
      </c>
      <c r="I64" s="19" t="s">
        <v>93</v>
      </c>
      <c r="J64" s="2"/>
    </row>
    <row r="65" spans="2:10" ht="25.5">
      <c r="B65" s="12"/>
      <c r="C65" s="41" t="s">
        <v>53</v>
      </c>
      <c r="D65" s="42"/>
      <c r="E65" s="13" t="s">
        <v>7</v>
      </c>
      <c r="F65" s="49" t="s">
        <v>54</v>
      </c>
      <c r="G65" s="50"/>
      <c r="H65" s="22">
        <f>300+1600+800</f>
        <v>2700</v>
      </c>
      <c r="I65" s="19" t="s">
        <v>93</v>
      </c>
      <c r="J65" s="2"/>
    </row>
    <row r="66" spans="2:10" ht="25.5">
      <c r="B66" s="12"/>
      <c r="C66" s="41" t="s">
        <v>45</v>
      </c>
      <c r="D66" s="74"/>
      <c r="E66" s="13" t="s">
        <v>7</v>
      </c>
      <c r="F66" s="49" t="s">
        <v>96</v>
      </c>
      <c r="G66" s="50"/>
      <c r="H66" s="22">
        <v>1200</v>
      </c>
      <c r="I66" s="19" t="s">
        <v>93</v>
      </c>
      <c r="J66" s="2"/>
    </row>
    <row r="67" spans="2:10" ht="25.5">
      <c r="B67" s="12"/>
      <c r="C67" s="41" t="s">
        <v>106</v>
      </c>
      <c r="D67" s="74"/>
      <c r="E67" s="13" t="s">
        <v>7</v>
      </c>
      <c r="F67" s="49" t="s">
        <v>96</v>
      </c>
      <c r="G67" s="50"/>
      <c r="H67" s="22">
        <v>900</v>
      </c>
      <c r="I67" s="19" t="s">
        <v>93</v>
      </c>
      <c r="J67" s="2"/>
    </row>
    <row r="68" spans="2:10" ht="25.5">
      <c r="B68" s="12"/>
      <c r="C68" s="41" t="s">
        <v>105</v>
      </c>
      <c r="D68" s="74"/>
      <c r="E68" s="13" t="s">
        <v>7</v>
      </c>
      <c r="F68" s="49" t="s">
        <v>96</v>
      </c>
      <c r="G68" s="50"/>
      <c r="H68" s="22">
        <v>900</v>
      </c>
      <c r="I68" s="19" t="s">
        <v>93</v>
      </c>
      <c r="J68" s="2"/>
    </row>
    <row r="69" spans="2:10" ht="14.25">
      <c r="B69" s="12"/>
      <c r="C69" s="62" t="s">
        <v>50</v>
      </c>
      <c r="D69" s="63"/>
      <c r="E69" s="13"/>
      <c r="F69" s="49"/>
      <c r="G69" s="50"/>
      <c r="H69" s="18">
        <f>H70+H71+H72+H73+H74+H75+H76+H77</f>
        <v>7090</v>
      </c>
      <c r="I69" s="19"/>
      <c r="J69" s="2"/>
    </row>
    <row r="70" spans="2:10" ht="25.5">
      <c r="B70" s="12"/>
      <c r="C70" s="51" t="s">
        <v>19</v>
      </c>
      <c r="D70" s="51"/>
      <c r="E70" s="13" t="s">
        <v>7</v>
      </c>
      <c r="F70" s="72" t="s">
        <v>42</v>
      </c>
      <c r="G70" s="85"/>
      <c r="H70" s="22">
        <f>380+320</f>
        <v>700</v>
      </c>
      <c r="I70" s="19" t="s">
        <v>93</v>
      </c>
      <c r="J70" s="2"/>
    </row>
    <row r="71" spans="2:10" ht="25.5">
      <c r="B71" s="12"/>
      <c r="C71" s="43" t="s">
        <v>85</v>
      </c>
      <c r="D71" s="44"/>
      <c r="E71" s="13" t="s">
        <v>7</v>
      </c>
      <c r="F71" s="55" t="s">
        <v>43</v>
      </c>
      <c r="G71" s="56"/>
      <c r="H71" s="22">
        <v>1100</v>
      </c>
      <c r="I71" s="19" t="s">
        <v>93</v>
      </c>
      <c r="J71" s="2"/>
    </row>
    <row r="72" spans="2:10" ht="25.5">
      <c r="B72" s="12"/>
      <c r="C72" s="43" t="s">
        <v>55</v>
      </c>
      <c r="D72" s="48"/>
      <c r="E72" s="13" t="s">
        <v>7</v>
      </c>
      <c r="F72" s="55" t="s">
        <v>56</v>
      </c>
      <c r="G72" s="64"/>
      <c r="H72" s="22">
        <v>200</v>
      </c>
      <c r="I72" s="19" t="s">
        <v>93</v>
      </c>
      <c r="J72" s="2"/>
    </row>
    <row r="73" spans="2:10" ht="25.5">
      <c r="B73" s="12"/>
      <c r="C73" s="43" t="s">
        <v>57</v>
      </c>
      <c r="D73" s="48"/>
      <c r="E73" s="13" t="s">
        <v>7</v>
      </c>
      <c r="F73" s="55" t="s">
        <v>54</v>
      </c>
      <c r="G73" s="64"/>
      <c r="H73" s="22">
        <v>650</v>
      </c>
      <c r="I73" s="19" t="s">
        <v>93</v>
      </c>
      <c r="J73" s="2"/>
    </row>
    <row r="74" spans="2:10" ht="25.5">
      <c r="B74" s="12"/>
      <c r="C74" s="43" t="s">
        <v>62</v>
      </c>
      <c r="D74" s="48"/>
      <c r="E74" s="13" t="s">
        <v>7</v>
      </c>
      <c r="F74" s="55" t="s">
        <v>61</v>
      </c>
      <c r="G74" s="64"/>
      <c r="H74" s="22">
        <v>3440</v>
      </c>
      <c r="I74" s="19" t="s">
        <v>93</v>
      </c>
      <c r="J74" s="2"/>
    </row>
    <row r="75" spans="2:10" ht="25.5">
      <c r="B75" s="12"/>
      <c r="C75" s="43" t="s">
        <v>58</v>
      </c>
      <c r="D75" s="48"/>
      <c r="E75" s="13" t="s">
        <v>7</v>
      </c>
      <c r="F75" s="55" t="s">
        <v>56</v>
      </c>
      <c r="G75" s="64"/>
      <c r="H75" s="22">
        <v>300</v>
      </c>
      <c r="I75" s="19" t="s">
        <v>93</v>
      </c>
      <c r="J75" s="2"/>
    </row>
    <row r="76" spans="2:10" ht="25.5">
      <c r="B76" s="12"/>
      <c r="C76" s="43" t="s">
        <v>107</v>
      </c>
      <c r="D76" s="48"/>
      <c r="E76" s="13" t="s">
        <v>7</v>
      </c>
      <c r="F76" s="49" t="s">
        <v>96</v>
      </c>
      <c r="G76" s="50"/>
      <c r="H76" s="22">
        <v>300</v>
      </c>
      <c r="I76" s="19" t="s">
        <v>93</v>
      </c>
      <c r="J76" s="2"/>
    </row>
    <row r="77" spans="2:10" ht="25.5">
      <c r="B77" s="12"/>
      <c r="C77" s="43" t="s">
        <v>108</v>
      </c>
      <c r="D77" s="48"/>
      <c r="E77" s="13" t="s">
        <v>7</v>
      </c>
      <c r="F77" s="49" t="s">
        <v>96</v>
      </c>
      <c r="G77" s="50"/>
      <c r="H77" s="22">
        <v>400</v>
      </c>
      <c r="I77" s="19" t="s">
        <v>93</v>
      </c>
      <c r="J77" s="2"/>
    </row>
    <row r="78" spans="2:10" ht="25.5">
      <c r="B78" s="12"/>
      <c r="C78" s="43" t="s">
        <v>13</v>
      </c>
      <c r="D78" s="61"/>
      <c r="E78" s="13" t="s">
        <v>7</v>
      </c>
      <c r="F78" s="55" t="s">
        <v>42</v>
      </c>
      <c r="G78" s="57"/>
      <c r="H78" s="22">
        <v>14500</v>
      </c>
      <c r="I78" s="19" t="s">
        <v>93</v>
      </c>
      <c r="J78" s="2"/>
    </row>
    <row r="79" spans="2:10" ht="25.5">
      <c r="B79" s="12"/>
      <c r="C79" s="43" t="s">
        <v>26</v>
      </c>
      <c r="D79" s="44"/>
      <c r="E79" s="13" t="s">
        <v>7</v>
      </c>
      <c r="F79" s="55" t="s">
        <v>44</v>
      </c>
      <c r="G79" s="56"/>
      <c r="H79" s="22">
        <v>3360</v>
      </c>
      <c r="I79" s="19" t="s">
        <v>93</v>
      </c>
      <c r="J79" s="2"/>
    </row>
    <row r="80" spans="2:10" ht="12.75">
      <c r="B80" s="12"/>
      <c r="C80" s="41"/>
      <c r="D80" s="42"/>
      <c r="E80" s="13"/>
      <c r="F80" s="55"/>
      <c r="G80" s="57"/>
      <c r="H80" s="9"/>
      <c r="I80" s="14"/>
      <c r="J80" s="2"/>
    </row>
    <row r="81" spans="2:10" ht="12.75">
      <c r="B81" s="60" t="s">
        <v>27</v>
      </c>
      <c r="C81" s="60"/>
      <c r="D81" s="60"/>
      <c r="E81" s="60"/>
      <c r="F81" s="60"/>
      <c r="G81" s="60"/>
      <c r="H81" s="60"/>
      <c r="I81" s="60"/>
      <c r="J81" s="2"/>
    </row>
    <row r="82" spans="2:10" ht="14.25">
      <c r="B82" s="21"/>
      <c r="C82" s="53" t="s">
        <v>52</v>
      </c>
      <c r="D82" s="54"/>
      <c r="E82" s="21"/>
      <c r="F82" s="58"/>
      <c r="G82" s="59"/>
      <c r="H82" s="18">
        <f>SUM(H83:H84)</f>
        <v>30000</v>
      </c>
      <c r="I82" s="21"/>
      <c r="J82" s="35"/>
    </row>
    <row r="83" spans="2:9" ht="25.5">
      <c r="B83" s="12"/>
      <c r="C83" s="52" t="s">
        <v>28</v>
      </c>
      <c r="D83" s="52"/>
      <c r="E83" s="13" t="s">
        <v>7</v>
      </c>
      <c r="F83" s="40" t="s">
        <v>32</v>
      </c>
      <c r="G83" s="40"/>
      <c r="H83" s="23">
        <v>120</v>
      </c>
      <c r="I83" s="19" t="s">
        <v>93</v>
      </c>
    </row>
    <row r="84" spans="2:9" ht="25.5">
      <c r="B84" s="12"/>
      <c r="C84" s="47" t="s">
        <v>29</v>
      </c>
      <c r="D84" s="47"/>
      <c r="E84" s="13" t="s">
        <v>7</v>
      </c>
      <c r="F84" s="40" t="s">
        <v>32</v>
      </c>
      <c r="G84" s="40"/>
      <c r="H84" s="23">
        <v>29880</v>
      </c>
      <c r="I84" s="19" t="s">
        <v>93</v>
      </c>
    </row>
    <row r="85" spans="2:9" ht="12.75">
      <c r="B85" s="12"/>
      <c r="C85" s="47"/>
      <c r="D85" s="47"/>
      <c r="E85" s="15"/>
      <c r="F85" s="37"/>
      <c r="G85" s="37"/>
      <c r="H85" s="17"/>
      <c r="I85" s="15"/>
    </row>
    <row r="86" spans="2:10" ht="12.75">
      <c r="B86" s="12"/>
      <c r="C86" s="39" t="s">
        <v>14</v>
      </c>
      <c r="D86" s="39"/>
      <c r="E86" s="16"/>
      <c r="F86" s="46"/>
      <c r="G86" s="46"/>
      <c r="H86" s="18">
        <f>H7+H57+H82</f>
        <v>300950</v>
      </c>
      <c r="I86" s="14"/>
      <c r="J86" s="2"/>
    </row>
    <row r="87" spans="2:10" ht="12.75">
      <c r="B87" s="28"/>
      <c r="C87" s="29"/>
      <c r="D87" s="29"/>
      <c r="E87" s="29"/>
      <c r="F87" s="30"/>
      <c r="G87" s="30"/>
      <c r="H87" s="31"/>
      <c r="I87" s="32"/>
      <c r="J87" s="2"/>
    </row>
    <row r="88" spans="3:10" ht="13.5">
      <c r="C88" s="38" t="s">
        <v>109</v>
      </c>
      <c r="D88" s="38"/>
      <c r="E88" s="38"/>
      <c r="F88" s="38"/>
      <c r="G88" s="38"/>
      <c r="J88" s="27"/>
    </row>
    <row r="89" spans="3:10" ht="13.5">
      <c r="C89" s="6"/>
      <c r="D89" s="6"/>
      <c r="E89" s="6"/>
      <c r="F89" s="6"/>
      <c r="G89" s="6"/>
      <c r="J89" s="27"/>
    </row>
    <row r="90" spans="3:7" ht="13.5">
      <c r="C90" s="6"/>
      <c r="D90" s="7"/>
      <c r="E90" s="7"/>
      <c r="F90" s="7"/>
      <c r="G90" s="7"/>
    </row>
    <row r="91" spans="3:7" ht="13.5" hidden="1">
      <c r="C91" s="6"/>
      <c r="D91" s="7"/>
      <c r="E91" s="7"/>
      <c r="F91" s="7"/>
      <c r="G91" s="7"/>
    </row>
    <row r="92" spans="3:7" ht="13.5">
      <c r="C92" s="45" t="s">
        <v>111</v>
      </c>
      <c r="D92" s="45"/>
      <c r="E92" s="45"/>
      <c r="F92" s="45"/>
      <c r="G92" s="45"/>
    </row>
    <row r="93" spans="3:7" ht="13.5">
      <c r="C93" s="6"/>
      <c r="D93" s="7"/>
      <c r="E93" s="7"/>
      <c r="F93" s="7"/>
      <c r="G93" s="7"/>
    </row>
    <row r="94" spans="3:7" ht="13.5">
      <c r="C94" s="45" t="s">
        <v>110</v>
      </c>
      <c r="D94" s="45"/>
      <c r="E94" s="45"/>
      <c r="F94" s="45"/>
      <c r="G94" s="45"/>
    </row>
    <row r="95" ht="12.75">
      <c r="C95" s="3" t="s">
        <v>30</v>
      </c>
    </row>
  </sheetData>
  <sheetProtection/>
  <mergeCells count="169">
    <mergeCell ref="C26:D26"/>
    <mergeCell ref="F26:G26"/>
    <mergeCell ref="F27:G27"/>
    <mergeCell ref="C34:D34"/>
    <mergeCell ref="C35:D35"/>
    <mergeCell ref="C36:D36"/>
    <mergeCell ref="F35:G35"/>
    <mergeCell ref="C40:D40"/>
    <mergeCell ref="C48:D48"/>
    <mergeCell ref="F48:G48"/>
    <mergeCell ref="C46:D46"/>
    <mergeCell ref="F40:G40"/>
    <mergeCell ref="F43:G43"/>
    <mergeCell ref="F39:G39"/>
    <mergeCell ref="C27:D27"/>
    <mergeCell ref="C32:D32"/>
    <mergeCell ref="C33:D33"/>
    <mergeCell ref="F31:G31"/>
    <mergeCell ref="F28:G28"/>
    <mergeCell ref="F30:G30"/>
    <mergeCell ref="F37:G37"/>
    <mergeCell ref="F34:G34"/>
    <mergeCell ref="F36:G36"/>
    <mergeCell ref="C19:D19"/>
    <mergeCell ref="C23:D23"/>
    <mergeCell ref="C24:D24"/>
    <mergeCell ref="F19:G19"/>
    <mergeCell ref="C20:D20"/>
    <mergeCell ref="C21:D21"/>
    <mergeCell ref="C22:D22"/>
    <mergeCell ref="F20:G20"/>
    <mergeCell ref="F21:G21"/>
    <mergeCell ref="F22:G22"/>
    <mergeCell ref="F23:G23"/>
    <mergeCell ref="F32:G32"/>
    <mergeCell ref="C31:D31"/>
    <mergeCell ref="F33:G33"/>
    <mergeCell ref="F24:G24"/>
    <mergeCell ref="F25:G25"/>
    <mergeCell ref="C29:D29"/>
    <mergeCell ref="F29:G29"/>
    <mergeCell ref="C28:D28"/>
    <mergeCell ref="C25:D25"/>
    <mergeCell ref="C72:D72"/>
    <mergeCell ref="F60:G60"/>
    <mergeCell ref="C55:D55"/>
    <mergeCell ref="C62:D62"/>
    <mergeCell ref="F62:G62"/>
    <mergeCell ref="F59:G59"/>
    <mergeCell ref="C57:D57"/>
    <mergeCell ref="F14:G14"/>
    <mergeCell ref="C16:D16"/>
    <mergeCell ref="F12:G12"/>
    <mergeCell ref="F52:G52"/>
    <mergeCell ref="C52:D52"/>
    <mergeCell ref="C42:D42"/>
    <mergeCell ref="C49:D49"/>
    <mergeCell ref="F44:G44"/>
    <mergeCell ref="C47:D47"/>
    <mergeCell ref="F47:G47"/>
    <mergeCell ref="B1:I1"/>
    <mergeCell ref="B2:I2"/>
    <mergeCell ref="B3:I3"/>
    <mergeCell ref="C4:D4"/>
    <mergeCell ref="F4:G4"/>
    <mergeCell ref="C13:D13"/>
    <mergeCell ref="C10:D10"/>
    <mergeCell ref="C5:D5"/>
    <mergeCell ref="F5:G5"/>
    <mergeCell ref="C7:D7"/>
    <mergeCell ref="B6:I6"/>
    <mergeCell ref="C8:D8"/>
    <mergeCell ref="F9:G9"/>
    <mergeCell ref="F8:G8"/>
    <mergeCell ref="F7:G7"/>
    <mergeCell ref="C9:D9"/>
    <mergeCell ref="F17:G17"/>
    <mergeCell ref="F16:G16"/>
    <mergeCell ref="F10:G10"/>
    <mergeCell ref="C11:D11"/>
    <mergeCell ref="F11:G11"/>
    <mergeCell ref="F13:G13"/>
    <mergeCell ref="C14:D14"/>
    <mergeCell ref="C12:D12"/>
    <mergeCell ref="C17:D17"/>
    <mergeCell ref="F57:G57"/>
    <mergeCell ref="C59:D59"/>
    <mergeCell ref="C60:D60"/>
    <mergeCell ref="C58:D58"/>
    <mergeCell ref="F58:G58"/>
    <mergeCell ref="C76:D76"/>
    <mergeCell ref="F76:G76"/>
    <mergeCell ref="C65:D65"/>
    <mergeCell ref="F65:G65"/>
    <mergeCell ref="C66:D66"/>
    <mergeCell ref="C67:D67"/>
    <mergeCell ref="C68:D68"/>
    <mergeCell ref="C73:D73"/>
    <mergeCell ref="F70:G70"/>
    <mergeCell ref="C71:D71"/>
    <mergeCell ref="C30:D30"/>
    <mergeCell ref="F41:G41"/>
    <mergeCell ref="F38:G38"/>
    <mergeCell ref="F53:G53"/>
    <mergeCell ref="C53:D53"/>
    <mergeCell ref="F49:G49"/>
    <mergeCell ref="C41:D41"/>
    <mergeCell ref="C37:D37"/>
    <mergeCell ref="F46:G46"/>
    <mergeCell ref="F51:G51"/>
    <mergeCell ref="B56:I56"/>
    <mergeCell ref="F55:G55"/>
    <mergeCell ref="C43:D43"/>
    <mergeCell ref="F42:G42"/>
    <mergeCell ref="C54:D54"/>
    <mergeCell ref="F50:G50"/>
    <mergeCell ref="C50:D50"/>
    <mergeCell ref="C51:D51"/>
    <mergeCell ref="F54:G54"/>
    <mergeCell ref="F18:G18"/>
    <mergeCell ref="C18:D18"/>
    <mergeCell ref="F15:G15"/>
    <mergeCell ref="C63:D63"/>
    <mergeCell ref="C44:D44"/>
    <mergeCell ref="C38:D38"/>
    <mergeCell ref="F45:G45"/>
    <mergeCell ref="C45:D45"/>
    <mergeCell ref="C39:D39"/>
    <mergeCell ref="C15:D15"/>
    <mergeCell ref="F74:G74"/>
    <mergeCell ref="F78:G78"/>
    <mergeCell ref="F75:G75"/>
    <mergeCell ref="F71:G71"/>
    <mergeCell ref="F63:G63"/>
    <mergeCell ref="F64:G64"/>
    <mergeCell ref="F68:G68"/>
    <mergeCell ref="C69:D69"/>
    <mergeCell ref="F66:G66"/>
    <mergeCell ref="F67:G67"/>
    <mergeCell ref="B81:I81"/>
    <mergeCell ref="C78:D78"/>
    <mergeCell ref="F69:G69"/>
    <mergeCell ref="C64:D64"/>
    <mergeCell ref="C75:D75"/>
    <mergeCell ref="C74:D74"/>
    <mergeCell ref="F77:G77"/>
    <mergeCell ref="C77:D77"/>
    <mergeCell ref="F73:G73"/>
    <mergeCell ref="F72:G72"/>
    <mergeCell ref="F84:G84"/>
    <mergeCell ref="C61:D61"/>
    <mergeCell ref="F61:G61"/>
    <mergeCell ref="C70:D70"/>
    <mergeCell ref="F83:G83"/>
    <mergeCell ref="C83:D83"/>
    <mergeCell ref="C82:D82"/>
    <mergeCell ref="F79:G79"/>
    <mergeCell ref="F80:G80"/>
    <mergeCell ref="F82:G82"/>
    <mergeCell ref="C80:D80"/>
    <mergeCell ref="C79:D79"/>
    <mergeCell ref="C94:G94"/>
    <mergeCell ref="F86:G86"/>
    <mergeCell ref="C84:D84"/>
    <mergeCell ref="C92:G92"/>
    <mergeCell ref="F85:G85"/>
    <mergeCell ref="C88:G88"/>
    <mergeCell ref="C85:D85"/>
    <mergeCell ref="C86:D86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2016-10-05T12:00:00Z</cp:lastPrinted>
  <dcterms:created xsi:type="dcterms:W3CDTF">1996-10-08T23:32:33Z</dcterms:created>
  <dcterms:modified xsi:type="dcterms:W3CDTF">2016-10-07T08:19:01Z</dcterms:modified>
  <cp:category/>
  <cp:version/>
  <cp:contentType/>
  <cp:contentStatus/>
</cp:coreProperties>
</file>